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kdv\Documents\2020 Handbook\typeset docs\"/>
    </mc:Choice>
  </mc:AlternateContent>
  <xr:revisionPtr revIDLastSave="0" documentId="13_ncr:1_{E7DC4617-8F55-4BF1-B721-5FE2952F9230}" xr6:coauthVersionLast="33" xr6:coauthVersionMax="41" xr10:uidLastSave="{00000000-0000-0000-0000-000000000000}"/>
  <bookViews>
    <workbookView xWindow="-28920" yWindow="-120" windowWidth="29040" windowHeight="15840" activeTab="1" xr2:uid="{4E4C2E5A-3FF8-490F-9115-55746E69B819}"/>
  </bookViews>
  <sheets>
    <sheet name="PLEASE READ" sheetId="4" r:id="rId1"/>
    <sheet name="6.A.1.h, 3-yr ex post std dev" sheetId="1" r:id="rId2"/>
    <sheet name="6.B.2.a" sheetId="5" r:id="rId3"/>
    <sheet name="6.B.2.c" sheetId="6"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C14" i="5" l="1"/>
  <c r="B17" i="6" l="1"/>
  <c r="B11" i="6"/>
  <c r="C15" i="5"/>
  <c r="C16" i="5"/>
  <c r="C17" i="5"/>
  <c r="C18" i="5"/>
  <c r="C13" i="5"/>
  <c r="C20" i="5" s="1"/>
  <c r="F4" i="1" l="1"/>
  <c r="G4" i="1"/>
  <c r="G3" i="1"/>
</calcChain>
</file>

<file path=xl/sharedStrings.xml><?xml version="1.0" encoding="utf-8"?>
<sst xmlns="http://schemas.openxmlformats.org/spreadsheetml/2006/main" count="36" uniqueCount="35">
  <si>
    <t>Monthly</t>
  </si>
  <si>
    <t>3-Yr Ex-Post Std Dev</t>
  </si>
  <si>
    <t>Benchmark Return</t>
  </si>
  <si>
    <t>&lt;-Using STDEVP Excel function</t>
  </si>
  <si>
    <t>&lt;-Using STDEV Excel function</t>
  </si>
  <si>
    <t>Composite</t>
  </si>
  <si>
    <t>The content in this spreadsheet is for informational purposes only. You should not construe any such information or other material as legal, tax, investment, financial, or other advice. You alone assume the sole responsibility of evaluating the merits and risks associated with the use of any information or other Content on the Site before making any decisions based on such information or other Content. You agree not to hold CFA Institute or its subsidiaries liable for any possible claim arising from any decision you make based on information or content made available to you through this spreadsheet.</t>
  </si>
  <si>
    <t>Jan 2020-Jun 2020</t>
  </si>
  <si>
    <t>Pooled Fund</t>
  </si>
  <si>
    <t>Cumulative Return</t>
  </si>
  <si>
    <t>five-year average annual compound return, or annualized return, of 20.11%, calculated as follows:</t>
  </si>
  <si>
    <t>=(1+1.5)^(1/5)-1</t>
  </si>
  <si>
    <t>5 Year Annualized Return</t>
  </si>
  <si>
    <t>If instead the 150% is achieved over 12.5 years, the 12.5-year average annual compound return, or</t>
  </si>
  <si>
    <t>annualized return, is 7.61%, calculated as follows:</t>
  </si>
  <si>
    <t>12.5 Year Annualized Return</t>
  </si>
  <si>
    <t>=(1+1.5)^(1/12.5)-1</t>
  </si>
  <si>
    <t>Assume a pooled fund’s cumulative return for a five-year period is 150.0%. It has a</t>
  </si>
  <si>
    <t>Calculating cumulative returns</t>
  </si>
  <si>
    <t>To calculate cumulative returns of a pooled fund for any period, the historical daily, monthly,</t>
  </si>
  <si>
    <t>quarterly, or annual sub-period returns are geometrically linked according to the following</t>
  </si>
  <si>
    <t>formula:</t>
  </si>
  <si>
    <t>recent period.</t>
  </si>
  <si>
    <r>
      <t>1 + R</t>
    </r>
    <r>
      <rPr>
        <vertAlign val="subscript"/>
        <sz val="10"/>
        <color theme="1"/>
        <rFont val="Calibri"/>
        <family val="2"/>
        <scheme val="minor"/>
      </rPr>
      <t>n</t>
    </r>
  </si>
  <si>
    <t>=C13*C14*C15*C16*C17*C18-1</t>
  </si>
  <si>
    <t>Calculating annualized returns</t>
  </si>
  <si>
    <t>The formula for calculating annualized performance is as follows:</t>
  </si>
  <si>
    <t>where R is the cumulative return for the period and n is the number of years in the period.</t>
  </si>
  <si>
    <r>
      <t>Annualized return (%) = [(1 + R)</t>
    </r>
    <r>
      <rPr>
        <b/>
        <vertAlign val="superscript"/>
        <sz val="11"/>
        <color theme="1"/>
        <rFont val="Calibri"/>
        <family val="2"/>
        <scheme val="minor"/>
      </rPr>
      <t>1/n</t>
    </r>
    <r>
      <rPr>
        <b/>
        <sz val="11"/>
        <color theme="1"/>
        <rFont val="Calibri"/>
        <family val="2"/>
        <scheme val="minor"/>
      </rPr>
      <t>] – 1,</t>
    </r>
  </si>
  <si>
    <r>
      <t>R</t>
    </r>
    <r>
      <rPr>
        <b/>
        <vertAlign val="subscript"/>
        <sz val="11"/>
        <rFont val="Calibri"/>
        <family val="2"/>
        <scheme val="minor"/>
      </rPr>
      <t>CUM</t>
    </r>
    <r>
      <rPr>
        <b/>
        <sz val="11"/>
        <rFont val="Calibri"/>
        <family val="2"/>
        <scheme val="minor"/>
      </rPr>
      <t xml:space="preserve"> = [(1 + R</t>
    </r>
    <r>
      <rPr>
        <b/>
        <vertAlign val="subscript"/>
        <sz val="9"/>
        <rFont val="Calibri"/>
        <family val="2"/>
        <scheme val="minor"/>
      </rPr>
      <t>1</t>
    </r>
    <r>
      <rPr>
        <b/>
        <sz val="11"/>
        <rFont val="Calibri"/>
        <family val="2"/>
        <scheme val="minor"/>
      </rPr>
      <t>) × (1 + R</t>
    </r>
    <r>
      <rPr>
        <b/>
        <vertAlign val="subscript"/>
        <sz val="11"/>
        <rFont val="Calibri"/>
        <family val="2"/>
        <scheme val="minor"/>
      </rPr>
      <t>2</t>
    </r>
    <r>
      <rPr>
        <b/>
        <sz val="11"/>
        <rFont val="Calibri"/>
        <family val="2"/>
        <scheme val="minor"/>
      </rPr>
      <t>)×…× + (1 + R</t>
    </r>
    <r>
      <rPr>
        <b/>
        <vertAlign val="subscript"/>
        <sz val="11"/>
        <rFont val="Calibri"/>
        <family val="2"/>
        <scheme val="minor"/>
      </rPr>
      <t>n</t>
    </r>
    <r>
      <rPr>
        <b/>
        <sz val="11"/>
        <rFont val="Calibri"/>
        <family val="2"/>
        <scheme val="minor"/>
      </rPr>
      <t>)]-1</t>
    </r>
  </si>
  <si>
    <r>
      <t>where R</t>
    </r>
    <r>
      <rPr>
        <b/>
        <vertAlign val="subscript"/>
        <sz val="11"/>
        <rFont val="Calibri"/>
        <family val="2"/>
        <scheme val="minor"/>
      </rPr>
      <t>1</t>
    </r>
    <r>
      <rPr>
        <b/>
        <sz val="11"/>
        <rFont val="Calibri"/>
        <family val="2"/>
        <scheme val="minor"/>
      </rPr>
      <t xml:space="preserve"> is the pooled fund return for Period 1 and R</t>
    </r>
    <r>
      <rPr>
        <b/>
        <vertAlign val="subscript"/>
        <sz val="11"/>
        <rFont val="Calibri"/>
        <family val="2"/>
        <scheme val="minor"/>
      </rPr>
      <t>n</t>
    </r>
    <r>
      <rPr>
        <b/>
        <sz val="11"/>
        <rFont val="Calibri"/>
        <family val="2"/>
        <scheme val="minor"/>
      </rPr>
      <t xml:space="preserve"> is the pooled fund return for the most</t>
    </r>
  </si>
  <si>
    <t>Benchmark</t>
  </si>
  <si>
    <t>(Calculate the standard deviation based on the entire population)</t>
  </si>
  <si>
    <t>(Calculate the standard deviation based on a sample)</t>
  </si>
  <si>
    <t>Pooled Fund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</si>
</sst>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00_);_(* \(#,##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vertAlign val="subscript"/>
      <sz val="10"/>
      <color theme="1"/>
      <name val="Calibri"/>
      <family val="2"/>
      <scheme val="minor"/>
    </font>
    <font>
      <b/>
      <vertAlign val="superscript"/>
      <sz val="11"/>
      <color theme="1"/>
      <name val="Calibri"/>
      <family val="2"/>
      <scheme val="minor"/>
    </font>
    <font>
      <u/>
      <sz val="11"/>
      <color theme="1"/>
      <name val="Calibri"/>
      <family val="2"/>
      <scheme val="minor"/>
    </font>
    <font>
      <b/>
      <sz val="11"/>
      <name val="Calibri"/>
      <family val="2"/>
      <scheme val="minor"/>
    </font>
    <font>
      <b/>
      <vertAlign val="subscript"/>
      <sz val="11"/>
      <name val="Calibri"/>
      <family val="2"/>
      <scheme val="minor"/>
    </font>
    <font>
      <b/>
      <vertAlign val="subscript"/>
      <sz val="9"/>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9">
    <xf numFmtId="0" fontId="0" fillId="0" borderId="0" xfId="0"/>
    <xf numFmtId="0" fontId="2" fillId="0" borderId="3" xfId="0" applyFont="1" applyBorder="1" applyAlignment="1">
      <alignment wrapText="1"/>
    </xf>
    <xf numFmtId="0" fontId="2" fillId="0" borderId="3" xfId="0" applyFont="1" applyBorder="1" applyAlignment="1">
      <alignment horizontal="center"/>
    </xf>
    <xf numFmtId="14" fontId="0" fillId="0" borderId="0" xfId="0" applyNumberFormat="1"/>
    <xf numFmtId="10" fontId="0" fillId="0" borderId="0" xfId="1" applyNumberFormat="1" applyFont="1"/>
    <xf numFmtId="10" fontId="0" fillId="0" borderId="3" xfId="1" applyNumberFormat="1" applyFont="1" applyBorder="1"/>
    <xf numFmtId="0" fontId="2" fillId="0" borderId="0" xfId="0" applyFont="1"/>
    <xf numFmtId="0" fontId="3" fillId="0" borderId="0" xfId="0" applyFont="1" applyAlignment="1">
      <alignment vertical="center" wrapText="1"/>
    </xf>
    <xf numFmtId="164" fontId="0" fillId="0" borderId="0" xfId="1" applyNumberFormat="1" applyFont="1"/>
    <xf numFmtId="165" fontId="0" fillId="0" borderId="0" xfId="2" applyNumberFormat="1" applyFont="1"/>
    <xf numFmtId="164" fontId="0" fillId="0" borderId="0" xfId="1" quotePrefix="1" applyNumberFormat="1" applyFont="1"/>
    <xf numFmtId="10" fontId="0" fillId="0" borderId="0" xfId="1" quotePrefix="1" applyNumberFormat="1" applyFont="1"/>
    <xf numFmtId="9" fontId="0" fillId="0" borderId="0" xfId="0" applyNumberFormat="1"/>
    <xf numFmtId="0" fontId="2" fillId="0" borderId="1" xfId="0" applyFont="1" applyBorder="1" applyAlignment="1">
      <alignment horizontal="center" wrapText="1"/>
    </xf>
    <xf numFmtId="0" fontId="2" fillId="0" borderId="2" xfId="0" applyFont="1" applyBorder="1" applyAlignment="1">
      <alignment horizontal="center" wrapText="1"/>
    </xf>
    <xf numFmtId="0" fontId="7" fillId="0" borderId="0" xfId="0" applyFont="1"/>
    <xf numFmtId="0" fontId="10" fillId="0" borderId="0" xfId="0" applyFont="1"/>
    <xf numFmtId="0" fontId="6" fillId="0" borderId="0" xfId="0" applyFont="1" applyFill="1"/>
    <xf numFmtId="0" fontId="0" fillId="0" borderId="0" xfId="0" applyFill="1"/>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3FB2-AD6C-4800-B236-46B7F0D70929}">
  <dimension ref="A1"/>
  <sheetViews>
    <sheetView workbookViewId="0">
      <selection activeCell="A11" sqref="A11"/>
    </sheetView>
  </sheetViews>
  <sheetFormatPr defaultRowHeight="15" x14ac:dyDescent="0.25"/>
  <cols>
    <col min="1" max="1" width="101.140625" customWidth="1"/>
  </cols>
  <sheetData>
    <row r="1" spans="1:1" ht="131.25" x14ac:dyDescent="0.25">
      <c r="A1" s="7" t="s">
        <v>6</v>
      </c>
    </row>
  </sheetData>
  <sheetProtection algorithmName="SHA-512" hashValue="+r9Uv0C3/ViEjCn4PWH+hzeGwm5hUoMdv6/8/L/87KdADKDiAJJaQ2jUFNk0l2ZYqpHtE8rPEsiVrgL1t99QNw==" saltValue="SFqMR1m78irZ7g++Xrprn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BD97-94FE-4AFF-9CEC-B0A528FBD9E5}">
  <dimension ref="A1:V38"/>
  <sheetViews>
    <sheetView tabSelected="1" workbookViewId="0">
      <selection activeCell="B1" sqref="B1"/>
    </sheetView>
  </sheetViews>
  <sheetFormatPr defaultRowHeight="15" x14ac:dyDescent="0.25"/>
  <cols>
    <col min="1" max="1" width="10.7109375" bestFit="1" customWidth="1"/>
    <col min="2" max="2" width="22.7109375" bestFit="1" customWidth="1"/>
    <col min="3" max="3" width="17.5703125" bestFit="1" customWidth="1"/>
    <col min="4" max="4" width="17.5703125" customWidth="1"/>
    <col min="6" max="6" width="10.5703125" customWidth="1"/>
    <col min="7" max="7" width="11.42578125" customWidth="1"/>
    <col min="8" max="8" width="28.28515625" bestFit="1" customWidth="1"/>
  </cols>
  <sheetData>
    <row r="1" spans="1:22" ht="15.75" thickBot="1" x14ac:dyDescent="0.3">
      <c r="B1" t="s">
        <v>0</v>
      </c>
      <c r="C1" t="s">
        <v>0</v>
      </c>
      <c r="F1" s="13" t="s">
        <v>1</v>
      </c>
      <c r="G1" s="14"/>
    </row>
    <row r="2" spans="1:22" ht="15.75" thickBot="1" x14ac:dyDescent="0.3">
      <c r="B2" t="s">
        <v>34</v>
      </c>
      <c r="C2" t="s">
        <v>2</v>
      </c>
      <c r="F2" s="1" t="s">
        <v>5</v>
      </c>
      <c r="G2" s="2" t="s">
        <v>31</v>
      </c>
    </row>
    <row r="3" spans="1:22" ht="15.75" thickBot="1" x14ac:dyDescent="0.3">
      <c r="A3" s="3">
        <v>43131</v>
      </c>
      <c r="B3" s="4">
        <v>1.2999999999999999E-2</v>
      </c>
      <c r="C3" s="4">
        <v>1.41E-2</v>
      </c>
      <c r="D3" s="4"/>
      <c r="F3" s="5">
        <f>STDEVP(B3:B38)*SQRT(12)</f>
        <v>2.6429781182093298E-2</v>
      </c>
      <c r="G3" s="5">
        <f>STDEVP(C3:C38)*SQRT(12)</f>
        <v>2.740328447467566E-2</v>
      </c>
      <c r="H3" s="6" t="s">
        <v>3</v>
      </c>
      <c r="I3" t="s">
        <v>32</v>
      </c>
    </row>
    <row r="4" spans="1:22" ht="15.75" thickBot="1" x14ac:dyDescent="0.3">
      <c r="A4" s="3">
        <v>43159</v>
      </c>
      <c r="B4" s="4">
        <v>9.1000000000000004E-3</v>
      </c>
      <c r="C4" s="4">
        <v>9.7999999999999997E-3</v>
      </c>
      <c r="D4" s="4"/>
      <c r="F4" s="5">
        <f>STDEV(B3:B38)*SQRT(12)</f>
        <v>2.6804690421107797E-2</v>
      </c>
      <c r="G4" s="5">
        <f>STDEV(C3:C38)*SQRT(12)</f>
        <v>2.7792002960769644E-2</v>
      </c>
      <c r="H4" s="6" t="s">
        <v>4</v>
      </c>
      <c r="I4" t="s">
        <v>33</v>
      </c>
    </row>
    <row r="5" spans="1:22" x14ac:dyDescent="0.25">
      <c r="A5" s="3">
        <v>43190</v>
      </c>
      <c r="B5" s="4">
        <v>4.4999999999999997E-3</v>
      </c>
      <c r="C5" s="4">
        <v>4.8999999999999998E-3</v>
      </c>
      <c r="D5" s="4"/>
    </row>
    <row r="6" spans="1:22" x14ac:dyDescent="0.25">
      <c r="A6" s="3">
        <v>43220</v>
      </c>
      <c r="B6" s="4">
        <v>5.7999999999999996E-3</v>
      </c>
      <c r="C6" s="4">
        <v>6.4000000000000003E-3</v>
      </c>
      <c r="D6" s="4"/>
    </row>
    <row r="7" spans="1:22" x14ac:dyDescent="0.25">
      <c r="A7" s="3">
        <v>43251</v>
      </c>
      <c r="B7" s="4">
        <v>1.3299999999999999E-2</v>
      </c>
      <c r="C7" s="4">
        <v>1.37E-2</v>
      </c>
      <c r="D7" s="4"/>
      <c r="F7" s="18"/>
      <c r="G7" s="18"/>
      <c r="H7" s="18"/>
      <c r="I7" s="18"/>
      <c r="J7" s="18"/>
      <c r="K7" s="18"/>
      <c r="L7" s="18"/>
      <c r="M7" s="18"/>
      <c r="N7" s="18"/>
      <c r="O7" s="18"/>
      <c r="P7" s="18"/>
      <c r="Q7" s="18"/>
      <c r="R7" s="18"/>
      <c r="S7" s="18"/>
      <c r="T7" s="18"/>
      <c r="U7" s="18"/>
      <c r="V7" s="18"/>
    </row>
    <row r="8" spans="1:22" x14ac:dyDescent="0.25">
      <c r="A8" s="3">
        <v>43281</v>
      </c>
      <c r="B8" s="4">
        <v>4.4999999999999997E-3</v>
      </c>
      <c r="C8" s="4">
        <v>5.1000000000000004E-3</v>
      </c>
      <c r="D8" s="4"/>
      <c r="F8" s="17"/>
      <c r="G8" s="18"/>
      <c r="H8" s="18"/>
      <c r="I8" s="18"/>
      <c r="J8" s="18"/>
      <c r="K8" s="18"/>
      <c r="L8" s="18"/>
      <c r="M8" s="18"/>
      <c r="N8" s="18"/>
      <c r="O8" s="18"/>
      <c r="P8" s="18"/>
      <c r="Q8" s="18"/>
      <c r="R8" s="18"/>
      <c r="S8" s="18"/>
      <c r="T8" s="18"/>
      <c r="U8" s="18"/>
      <c r="V8" s="18"/>
    </row>
    <row r="9" spans="1:22" x14ac:dyDescent="0.25">
      <c r="A9" s="3">
        <v>43312</v>
      </c>
      <c r="B9" s="4">
        <v>1.66E-2</v>
      </c>
      <c r="C9" s="4">
        <v>1.66E-2</v>
      </c>
      <c r="D9" s="4"/>
      <c r="F9" s="18"/>
      <c r="G9" s="18"/>
      <c r="H9" s="18"/>
      <c r="I9" s="18"/>
      <c r="J9" s="18"/>
      <c r="K9" s="18"/>
      <c r="L9" s="18"/>
      <c r="M9" s="18"/>
      <c r="N9" s="18"/>
      <c r="O9" s="18"/>
      <c r="P9" s="18"/>
      <c r="Q9" s="18"/>
      <c r="R9" s="18"/>
      <c r="S9" s="18"/>
      <c r="T9" s="18"/>
      <c r="U9" s="18"/>
      <c r="V9" s="18"/>
    </row>
    <row r="10" spans="1:22" x14ac:dyDescent="0.25">
      <c r="A10" s="3">
        <v>43343</v>
      </c>
      <c r="B10" s="4">
        <v>-3.5000000000000001E-3</v>
      </c>
      <c r="C10" s="4">
        <v>-4.5999999999999999E-3</v>
      </c>
      <c r="D10" s="4"/>
      <c r="F10" s="18"/>
      <c r="G10" s="18"/>
      <c r="H10" s="18"/>
      <c r="I10" s="18"/>
      <c r="J10" s="18"/>
      <c r="K10" s="18"/>
      <c r="L10" s="18"/>
      <c r="M10" s="18"/>
      <c r="N10" s="18"/>
      <c r="O10" s="18"/>
      <c r="P10" s="18"/>
      <c r="Q10" s="18"/>
      <c r="R10" s="18"/>
      <c r="S10" s="18"/>
      <c r="T10" s="18"/>
      <c r="U10" s="18"/>
      <c r="V10" s="18"/>
    </row>
    <row r="11" spans="1:22" x14ac:dyDescent="0.25">
      <c r="A11" s="3">
        <v>43373</v>
      </c>
      <c r="B11" s="4">
        <v>5.0000000000000001E-3</v>
      </c>
      <c r="C11" s="4">
        <v>5.1000000000000004E-3</v>
      </c>
      <c r="D11" s="4"/>
      <c r="F11" s="18"/>
      <c r="G11" s="18"/>
      <c r="H11" s="18"/>
      <c r="I11" s="18"/>
      <c r="J11" s="18"/>
      <c r="K11" s="18"/>
      <c r="L11" s="18"/>
      <c r="M11" s="18"/>
      <c r="N11" s="18"/>
      <c r="O11" s="18"/>
      <c r="P11" s="18"/>
      <c r="Q11" s="18"/>
      <c r="R11" s="18"/>
      <c r="S11" s="18"/>
      <c r="T11" s="18"/>
      <c r="U11" s="18"/>
      <c r="V11" s="18"/>
    </row>
    <row r="12" spans="1:22" x14ac:dyDescent="0.25">
      <c r="A12" s="3">
        <v>43404</v>
      </c>
      <c r="B12" s="4">
        <v>8.0000000000000002E-3</v>
      </c>
      <c r="C12" s="4">
        <v>6.8999999999999999E-3</v>
      </c>
      <c r="D12" s="4"/>
      <c r="F12" s="18"/>
      <c r="G12" s="18"/>
      <c r="H12" s="18"/>
      <c r="I12" s="18"/>
      <c r="J12" s="18"/>
      <c r="K12" s="18"/>
      <c r="L12" s="18"/>
      <c r="M12" s="18"/>
      <c r="N12" s="18"/>
      <c r="O12" s="18"/>
      <c r="P12" s="18"/>
      <c r="Q12" s="18"/>
      <c r="R12" s="18"/>
      <c r="S12" s="18"/>
      <c r="T12" s="18"/>
      <c r="U12" s="18"/>
      <c r="V12" s="18"/>
    </row>
    <row r="13" spans="1:22" x14ac:dyDescent="0.25">
      <c r="A13" s="3">
        <v>43434</v>
      </c>
      <c r="B13" s="4">
        <v>0.01</v>
      </c>
      <c r="C13" s="4">
        <v>9.9000000000000008E-3</v>
      </c>
      <c r="D13" s="4"/>
    </row>
    <row r="14" spans="1:22" x14ac:dyDescent="0.25">
      <c r="A14" s="3">
        <v>43465</v>
      </c>
      <c r="B14" s="4">
        <v>3.2000000000000002E-3</v>
      </c>
      <c r="C14" s="4">
        <v>8.9999999999999998E-4</v>
      </c>
      <c r="D14" s="4"/>
    </row>
    <row r="15" spans="1:22" x14ac:dyDescent="0.25">
      <c r="A15" s="3">
        <v>43496</v>
      </c>
      <c r="B15" s="4">
        <v>1.2500000000000001E-2</v>
      </c>
      <c r="C15" s="4">
        <v>1.35E-2</v>
      </c>
      <c r="D15" s="4"/>
    </row>
    <row r="16" spans="1:22" x14ac:dyDescent="0.25">
      <c r="A16" s="3">
        <v>43524</v>
      </c>
      <c r="B16" s="4">
        <v>3.3999999999999998E-3</v>
      </c>
      <c r="C16" s="4">
        <v>5.7999999999999996E-3</v>
      </c>
      <c r="D16" s="4"/>
    </row>
    <row r="17" spans="1:4" x14ac:dyDescent="0.25">
      <c r="A17" s="3">
        <v>43555</v>
      </c>
      <c r="B17" s="4">
        <v>1.4500000000000001E-2</v>
      </c>
      <c r="C17" s="4">
        <v>1.49E-2</v>
      </c>
      <c r="D17" s="4"/>
    </row>
    <row r="18" spans="1:4" x14ac:dyDescent="0.25">
      <c r="A18" s="3">
        <v>43585</v>
      </c>
      <c r="B18" s="4">
        <v>1.4999999999999999E-2</v>
      </c>
      <c r="C18" s="4">
        <v>1.44E-2</v>
      </c>
      <c r="D18" s="4"/>
    </row>
    <row r="19" spans="1:4" x14ac:dyDescent="0.25">
      <c r="A19" s="3">
        <v>43616</v>
      </c>
      <c r="B19" s="4">
        <v>1.3299999999999999E-2</v>
      </c>
      <c r="C19" s="4">
        <v>1.2699999999999999E-2</v>
      </c>
      <c r="D19" s="4"/>
    </row>
    <row r="20" spans="1:4" x14ac:dyDescent="0.25">
      <c r="A20" s="3">
        <v>43646</v>
      </c>
      <c r="B20" s="4">
        <v>4.4999999999999997E-3</v>
      </c>
      <c r="C20" s="4">
        <v>5.1000000000000004E-3</v>
      </c>
      <c r="D20" s="4"/>
    </row>
    <row r="21" spans="1:4" x14ac:dyDescent="0.25">
      <c r="A21" s="3">
        <v>43677</v>
      </c>
      <c r="B21" s="4">
        <v>2.3E-3</v>
      </c>
      <c r="C21" s="4">
        <v>3.3999999999999998E-3</v>
      </c>
      <c r="D21" s="4"/>
    </row>
    <row r="22" spans="1:4" x14ac:dyDescent="0.25">
      <c r="A22" s="3">
        <v>43708</v>
      </c>
      <c r="B22" s="4">
        <v>-3.5000000000000001E-3</v>
      </c>
      <c r="C22" s="4">
        <v>-4.5999999999999999E-3</v>
      </c>
      <c r="D22" s="4"/>
    </row>
    <row r="23" spans="1:4" x14ac:dyDescent="0.25">
      <c r="A23" s="3">
        <v>43738</v>
      </c>
      <c r="B23" s="4">
        <v>7.7000000000000002E-3</v>
      </c>
      <c r="C23" s="4">
        <v>6.7000000000000002E-3</v>
      </c>
      <c r="D23" s="4"/>
    </row>
    <row r="24" spans="1:4" x14ac:dyDescent="0.25">
      <c r="A24" s="3">
        <v>43769</v>
      </c>
      <c r="B24" s="4">
        <v>9.7999999999999997E-3</v>
      </c>
      <c r="C24" s="4">
        <v>1.4500000000000001E-2</v>
      </c>
      <c r="D24" s="4"/>
    </row>
    <row r="25" spans="1:4" x14ac:dyDescent="0.25">
      <c r="A25" s="3">
        <v>43799</v>
      </c>
      <c r="B25" s="4">
        <v>8.2000000000000007E-3</v>
      </c>
      <c r="C25" s="4">
        <v>7.9000000000000008E-3</v>
      </c>
      <c r="D25" s="4"/>
    </row>
    <row r="26" spans="1:4" x14ac:dyDescent="0.25">
      <c r="A26" s="3">
        <v>43830</v>
      </c>
      <c r="B26" s="4">
        <v>-5.4000000000000003E-3</v>
      </c>
      <c r="C26" s="4">
        <v>-8.0000000000000004E-4</v>
      </c>
      <c r="D26" s="4"/>
    </row>
    <row r="27" spans="1:4" x14ac:dyDescent="0.25">
      <c r="A27" s="3">
        <v>43861</v>
      </c>
      <c r="B27" s="4">
        <v>1.15E-2</v>
      </c>
      <c r="C27" s="4">
        <v>1.15E-2</v>
      </c>
      <c r="D27" s="4"/>
    </row>
    <row r="28" spans="1:4" x14ac:dyDescent="0.25">
      <c r="A28" s="3">
        <v>43890</v>
      </c>
      <c r="B28" s="4">
        <v>-1.34E-2</v>
      </c>
      <c r="C28" s="4">
        <v>-1.4800000000000001E-2</v>
      </c>
      <c r="D28" s="4"/>
    </row>
    <row r="29" spans="1:4" x14ac:dyDescent="0.25">
      <c r="A29" s="3">
        <v>43921</v>
      </c>
      <c r="B29" s="4">
        <v>-1.35E-2</v>
      </c>
      <c r="C29" s="4">
        <v>-1.3899999999999999E-2</v>
      </c>
      <c r="D29" s="4"/>
    </row>
    <row r="30" spans="1:4" x14ac:dyDescent="0.25">
      <c r="A30" s="3">
        <v>43951</v>
      </c>
      <c r="B30" s="4">
        <v>1.6199999999999999E-2</v>
      </c>
      <c r="C30" s="4">
        <v>1.54E-2</v>
      </c>
      <c r="D30" s="4"/>
    </row>
    <row r="31" spans="1:4" x14ac:dyDescent="0.25">
      <c r="A31" s="3">
        <v>43982</v>
      </c>
      <c r="B31" s="4">
        <v>5.0000000000000001E-3</v>
      </c>
      <c r="C31" s="4">
        <v>5.4999999999999997E-3</v>
      </c>
      <c r="D31" s="4"/>
    </row>
    <row r="32" spans="1:4" x14ac:dyDescent="0.25">
      <c r="A32" s="3">
        <v>44012</v>
      </c>
      <c r="B32" s="4">
        <v>-4.4999999999999997E-3</v>
      </c>
      <c r="C32" s="4">
        <v>-5.1000000000000004E-3</v>
      </c>
      <c r="D32" s="4"/>
    </row>
    <row r="33" spans="1:4" x14ac:dyDescent="0.25">
      <c r="A33" s="3">
        <v>44043</v>
      </c>
      <c r="B33" s="4">
        <v>1.6999999999999999E-3</v>
      </c>
      <c r="C33" s="4">
        <v>2.3999999999999998E-3</v>
      </c>
      <c r="D33" s="4"/>
    </row>
    <row r="34" spans="1:4" x14ac:dyDescent="0.25">
      <c r="A34" s="3">
        <v>44074</v>
      </c>
      <c r="B34" s="4">
        <v>-3.5000000000000001E-3</v>
      </c>
      <c r="C34" s="4">
        <v>-4.5999999999999999E-3</v>
      </c>
      <c r="D34" s="4"/>
    </row>
    <row r="35" spans="1:4" x14ac:dyDescent="0.25">
      <c r="A35" s="3">
        <v>44104</v>
      </c>
      <c r="B35" s="4">
        <v>7.7000000000000002E-3</v>
      </c>
      <c r="C35" s="4">
        <v>6.7000000000000002E-3</v>
      </c>
      <c r="D35" s="4"/>
    </row>
    <row r="36" spans="1:4" x14ac:dyDescent="0.25">
      <c r="A36" s="3">
        <v>44135</v>
      </c>
      <c r="B36" s="4">
        <v>1.3299999999999999E-2</v>
      </c>
      <c r="C36" s="4">
        <v>1.4500000000000001E-2</v>
      </c>
      <c r="D36" s="4"/>
    </row>
    <row r="37" spans="1:4" x14ac:dyDescent="0.25">
      <c r="A37" s="3">
        <v>44165</v>
      </c>
      <c r="B37" s="4">
        <v>8.9999999999999993E-3</v>
      </c>
      <c r="C37" s="4">
        <v>1.0699999999999999E-2</v>
      </c>
      <c r="D37" s="4"/>
    </row>
    <row r="38" spans="1:4" x14ac:dyDescent="0.25">
      <c r="A38" s="3">
        <v>44196</v>
      </c>
      <c r="B38" s="4">
        <v>-2.0999999999999999E-3</v>
      </c>
      <c r="C38" s="4">
        <v>-1.8E-3</v>
      </c>
      <c r="D38" s="4"/>
    </row>
  </sheetData>
  <mergeCells count="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5A22-109D-4319-AF96-B18932B76256}">
  <dimension ref="A1:Q20"/>
  <sheetViews>
    <sheetView workbookViewId="0">
      <selection activeCell="J6" sqref="J6:Q7"/>
    </sheetView>
  </sheetViews>
  <sheetFormatPr defaultRowHeight="15" x14ac:dyDescent="0.25"/>
  <cols>
    <col min="1" max="1" width="17.85546875" bestFit="1" customWidth="1"/>
    <col min="2" max="2" width="12.140625" bestFit="1" customWidth="1"/>
  </cols>
  <sheetData>
    <row r="1" spans="1:17" x14ac:dyDescent="0.25">
      <c r="A1" s="6" t="s">
        <v>18</v>
      </c>
    </row>
    <row r="2" spans="1:17" x14ac:dyDescent="0.25">
      <c r="A2" s="6"/>
    </row>
    <row r="3" spans="1:17" x14ac:dyDescent="0.25">
      <c r="A3" s="6" t="s">
        <v>19</v>
      </c>
    </row>
    <row r="4" spans="1:17" x14ac:dyDescent="0.25">
      <c r="A4" s="6" t="s">
        <v>20</v>
      </c>
    </row>
    <row r="5" spans="1:17" x14ac:dyDescent="0.25">
      <c r="A5" s="6" t="s">
        <v>21</v>
      </c>
    </row>
    <row r="6" spans="1:17" ht="18" x14ac:dyDescent="0.35">
      <c r="A6" s="15" t="s">
        <v>29</v>
      </c>
      <c r="B6" s="16"/>
      <c r="C6" s="16"/>
      <c r="J6" s="17"/>
      <c r="K6" s="18"/>
      <c r="L6" s="18"/>
      <c r="M6" s="18"/>
      <c r="N6" s="18"/>
      <c r="O6" s="18"/>
      <c r="P6" s="18"/>
      <c r="Q6" s="18"/>
    </row>
    <row r="7" spans="1:17" x14ac:dyDescent="0.25">
      <c r="A7" s="6"/>
      <c r="J7" s="18"/>
      <c r="K7" s="18"/>
      <c r="L7" s="18"/>
      <c r="M7" s="18"/>
      <c r="N7" s="18"/>
      <c r="O7" s="18"/>
      <c r="P7" s="18"/>
      <c r="Q7" s="18"/>
    </row>
    <row r="8" spans="1:17" ht="18" x14ac:dyDescent="0.35">
      <c r="A8" s="15" t="s">
        <v>30</v>
      </c>
      <c r="B8" s="16"/>
      <c r="C8" s="16"/>
      <c r="D8" s="16"/>
      <c r="E8" s="16"/>
    </row>
    <row r="9" spans="1:17" x14ac:dyDescent="0.25">
      <c r="A9" s="6" t="s">
        <v>22</v>
      </c>
    </row>
    <row r="10" spans="1:17" x14ac:dyDescent="0.25">
      <c r="A10" s="6"/>
    </row>
    <row r="12" spans="1:17" x14ac:dyDescent="0.25">
      <c r="B12" t="s">
        <v>8</v>
      </c>
      <c r="C12" t="s">
        <v>23</v>
      </c>
    </row>
    <row r="13" spans="1:17" x14ac:dyDescent="0.25">
      <c r="A13">
        <v>2015</v>
      </c>
      <c r="B13" s="8">
        <v>2.3E-2</v>
      </c>
      <c r="C13" s="9">
        <f>(1+B13)</f>
        <v>1.0229999999999999</v>
      </c>
    </row>
    <row r="14" spans="1:17" x14ac:dyDescent="0.25">
      <c r="A14">
        <v>2016</v>
      </c>
      <c r="B14" s="8">
        <v>-4.7E-2</v>
      </c>
      <c r="C14" s="9">
        <f>(1+B14)</f>
        <v>0.95299999999999996</v>
      </c>
    </row>
    <row r="15" spans="1:17" x14ac:dyDescent="0.25">
      <c r="A15">
        <v>2017</v>
      </c>
      <c r="B15" s="8">
        <v>6.9000000000000006E-2</v>
      </c>
      <c r="C15" s="9">
        <f t="shared" ref="C15:C18" si="0">(1+B15)</f>
        <v>1.069</v>
      </c>
    </row>
    <row r="16" spans="1:17" x14ac:dyDescent="0.25">
      <c r="A16">
        <v>2018</v>
      </c>
      <c r="B16" s="8">
        <v>3.2000000000000001E-2</v>
      </c>
      <c r="C16" s="9">
        <f t="shared" si="0"/>
        <v>1.032</v>
      </c>
    </row>
    <row r="17" spans="1:4" x14ac:dyDescent="0.25">
      <c r="A17">
        <v>2019</v>
      </c>
      <c r="B17" s="8">
        <v>8.9999999999999993E-3</v>
      </c>
      <c r="C17" s="9">
        <f t="shared" si="0"/>
        <v>1.0089999999999999</v>
      </c>
    </row>
    <row r="18" spans="1:4" x14ac:dyDescent="0.25">
      <c r="A18" t="s">
        <v>7</v>
      </c>
      <c r="B18" s="8">
        <v>-3.1E-2</v>
      </c>
      <c r="C18" s="9">
        <f t="shared" si="0"/>
        <v>0.96899999999999997</v>
      </c>
    </row>
    <row r="20" spans="1:4" x14ac:dyDescent="0.25">
      <c r="A20" t="s">
        <v>9</v>
      </c>
      <c r="C20" s="10">
        <f>C13*C14*C15*C16*C17*C18-1</f>
        <v>5.1576519243853092E-2</v>
      </c>
      <c r="D20" s="10" t="s">
        <v>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7397-B5DB-420B-A64F-4E7FC11FD351}">
  <dimension ref="A1:D28"/>
  <sheetViews>
    <sheetView workbookViewId="0">
      <selection activeCell="B18" sqref="B18"/>
    </sheetView>
  </sheetViews>
  <sheetFormatPr defaultRowHeight="15" x14ac:dyDescent="0.25"/>
  <cols>
    <col min="1" max="1" width="26.140625" customWidth="1"/>
  </cols>
  <sheetData>
    <row r="1" spans="1:3" x14ac:dyDescent="0.25">
      <c r="A1" s="6" t="s">
        <v>25</v>
      </c>
    </row>
    <row r="3" spans="1:3" x14ac:dyDescent="0.25">
      <c r="A3" s="6" t="s">
        <v>26</v>
      </c>
    </row>
    <row r="4" spans="1:3" ht="17.25" x14ac:dyDescent="0.25">
      <c r="A4" s="6" t="s">
        <v>28</v>
      </c>
    </row>
    <row r="5" spans="1:3" x14ac:dyDescent="0.25">
      <c r="A5" s="6" t="s">
        <v>27</v>
      </c>
    </row>
    <row r="8" spans="1:3" x14ac:dyDescent="0.25">
      <c r="A8" t="s">
        <v>17</v>
      </c>
    </row>
    <row r="9" spans="1:3" x14ac:dyDescent="0.25">
      <c r="A9" t="s">
        <v>10</v>
      </c>
    </row>
    <row r="11" spans="1:3" x14ac:dyDescent="0.25">
      <c r="A11" t="s">
        <v>12</v>
      </c>
      <c r="B11" s="11">
        <f>(1+1.5)^(1/5)-1</f>
        <v>0.20112443398143132</v>
      </c>
      <c r="C11" s="11" t="s">
        <v>11</v>
      </c>
    </row>
    <row r="14" spans="1:3" x14ac:dyDescent="0.25">
      <c r="A14" t="s">
        <v>13</v>
      </c>
    </row>
    <row r="15" spans="1:3" x14ac:dyDescent="0.25">
      <c r="A15" t="s">
        <v>14</v>
      </c>
    </row>
    <row r="17" spans="1:4" x14ac:dyDescent="0.25">
      <c r="A17" t="s">
        <v>15</v>
      </c>
      <c r="B17" s="11">
        <f>(1+1.5)^(1/12.5)-1</f>
        <v>7.6056810867628721E-2</v>
      </c>
      <c r="C17" s="11" t="s">
        <v>16</v>
      </c>
    </row>
    <row r="26" spans="1:4" x14ac:dyDescent="0.25">
      <c r="C26" s="12"/>
      <c r="D26" s="12"/>
    </row>
    <row r="27" spans="1:4" x14ac:dyDescent="0.25">
      <c r="C27" s="4"/>
      <c r="D27" s="4"/>
    </row>
    <row r="28" spans="1:4" x14ac:dyDescent="0.25">
      <c r="C28" s="4"/>
      <c r="D28"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A79330DDB39949977C72F7893FE59B" ma:contentTypeVersion="9" ma:contentTypeDescription="Create a new document." ma:contentTypeScope="" ma:versionID="dceaec0ec740acefe47891f635e258fa">
  <xsd:schema xmlns:xsd="http://www.w3.org/2001/XMLSchema" xmlns:xs="http://www.w3.org/2001/XMLSchema" xmlns:p="http://schemas.microsoft.com/office/2006/metadata/properties" xmlns:ns3="18928e69-a32f-4899-b47e-0f4d606b2ec4" targetNamespace="http://schemas.microsoft.com/office/2006/metadata/properties" ma:root="true" ma:fieldsID="13a6db698bcc34ed16b9d8eac4713268" ns3:_="">
    <xsd:import namespace="18928e69-a32f-4899-b47e-0f4d606b2ec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28e69-a32f-4899-b47e-0f4d606b2e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9286F-8BDC-494E-835E-8B3BC2C1F56E}">
  <ds:schemaRefs>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18928e69-a32f-4899-b47e-0f4d606b2ec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97139CA-48FC-46B3-8EB3-BF60DD524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28e69-a32f-4899-b47e-0f4d606b2e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26E6AB-737D-4A64-A345-9B7AE93062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PLEASE READ</vt:lpstr>
      <vt:lpstr>6.A.1.h, 3-yr ex post std dev</vt:lpstr>
      <vt:lpstr>6.B.2.a</vt:lpstr>
      <vt:lpstr>6.B.2.c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Terris</dc:creator>
  <cp:lastModifiedBy>Karyn Vincent</cp:lastModifiedBy>
  <cp:lastPrinted>2020-02-06T19:58:28Z</cp:lastPrinted>
  <dcterms:created xsi:type="dcterms:W3CDTF">2019-12-27T21:17:58Z</dcterms:created>
  <dcterms:modified xsi:type="dcterms:W3CDTF">2020-06-08T23:21:57Z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0x0101001DA79330DDB39949977C72F7893FE59B</vt:lpwstr>
  </property>
</Properties>
</file>